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4-25 Financials\Q2\06 Sept 24\Travel to Ruijii\"/>
    </mc:Choice>
  </mc:AlternateContent>
  <xr:revisionPtr revIDLastSave="0" documentId="13_ncr:1_{BC6451AD-4207-4577-9EE5-BD45355D0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Report 24-25 Q2   " sheetId="14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24-25 Q2   '!$A$2:$Q$10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4" l="1"/>
  <c r="N8" i="14" s="1"/>
  <c r="Q8" i="14" s="1"/>
  <c r="L7" i="14"/>
  <c r="N7" i="14" s="1"/>
  <c r="I7" i="14"/>
  <c r="L6" i="14"/>
  <c r="J6" i="14"/>
  <c r="N5" i="14"/>
  <c r="J5" i="14"/>
  <c r="J7" i="14"/>
  <c r="N6" i="14"/>
  <c r="Q6" i="14" s="1"/>
  <c r="N4" i="14"/>
  <c r="Q4" i="14" s="1"/>
  <c r="Q7" i="14" l="1"/>
  <c r="Q11" i="14" s="1"/>
  <c r="Q5" i="14"/>
</calcChain>
</file>

<file path=xl/sharedStrings.xml><?xml version="1.0" encoding="utf-8"?>
<sst xmlns="http://schemas.openxmlformats.org/spreadsheetml/2006/main" count="63" uniqueCount="50">
  <si>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</si>
  <si>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</si>
  <si>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</si>
  <si>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</si>
  <si>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</si>
  <si>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</si>
  <si>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</si>
  <si>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</si>
  <si>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</si>
  <si>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</si>
  <si>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</si>
  <si>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</si>
  <si>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</si>
  <si>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</si>
  <si>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</si>
  <si>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</si>
  <si>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</si>
  <si>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</si>
  <si>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</si>
  <si>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</si>
  <si>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</si>
  <si>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</si>
  <si>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</si>
  <si>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</si>
  <si>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</si>
  <si>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</si>
  <si>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</si>
  <si>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</si>
  <si>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</si>
  <si>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</si>
  <si>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</si>
  <si>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</si>
  <si>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CHUNG,YOKE</t>
  </si>
  <si>
    <t>VP,CORPORATE SERVICES</t>
  </si>
  <si>
    <t>FARROW,ALICIA</t>
  </si>
  <si>
    <t>VP,EXTERNAL RELATIONS</t>
  </si>
  <si>
    <t>SMITH,LORRIE ANN</t>
  </si>
  <si>
    <t>CEO</t>
  </si>
  <si>
    <t>KORTENAAR,PAUL</t>
  </si>
  <si>
    <t>PAISLEY,CATHERINE</t>
  </si>
  <si>
    <t>VP,LEARNING &amp; ENGAGEMENT</t>
  </si>
  <si>
    <t>VP,STRATEGIC INITIATIVES</t>
  </si>
  <si>
    <t>FISCAL YEAR: 2024/25
Quarter:2</t>
  </si>
  <si>
    <t>ASTC CONFERENCE</t>
  </si>
  <si>
    <t>10/01/2024</t>
  </si>
  <si>
    <t>09/27/2024</t>
  </si>
  <si>
    <t>CHICAGO,USA</t>
  </si>
  <si>
    <t>07/02/2024</t>
  </si>
  <si>
    <t>TORONTO</t>
  </si>
  <si>
    <t>OSC TO TORONTO SOUTH DETENTION CENTRE(BUSINESS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</si>
</sst>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43" fontId="0" fillId="0" borderId="0" xfId="3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3" fontId="0" fillId="0" borderId="0" xfId="3" applyFont="1" applyFill="1"/>
    <xf numFmtId="8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0E5B-7FB1-47BF-B21D-B0E1491E80ED}">
  <sheetPr>
    <pageSetUpPr fitToPage="1"/>
  </sheetPr>
  <dimension ref="A2:R28"/>
  <sheetViews>
    <sheetView tabSelected="1" view="pageLayout" zoomScaleNormal="100" zoomScaleSheetLayoutView="133" workbookViewId="0">
      <selection activeCell="G9" sqref="G9"/>
    </sheetView>
  </sheetViews>
  <sheetFormatPr defaultRowHeight="12.75" x14ac:dyDescent="0.2"/>
  <cols>
    <col min="1" max="1" width="26.5703125" customWidth="1"/>
    <col min="2" max="2" width="33" bestFit="1" customWidth="1"/>
    <col min="3" max="3" width="34.5703125" bestFit="1" customWidth="1"/>
    <col min="4" max="4" width="10.42578125" customWidth="1"/>
    <col min="5" max="5" width="11.28515625" customWidth="1"/>
    <col min="6" max="6" width="16.140625" customWidth="1"/>
    <col min="7" max="7" width="10.28515625" customWidth="1"/>
    <col min="8" max="8" width="11.85546875" customWidth="1"/>
    <col min="9" max="9" width="11.710937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10.140625" bestFit="1" customWidth="1"/>
    <col min="18" max="18" width="9.140625" style="12" bestFit="1" customWidth="1"/>
  </cols>
  <sheetData>
    <row r="2" spans="1:18" ht="33" customHeight="1" x14ac:dyDescent="0.2">
      <c r="A2" s="18" t="s">
        <v>42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8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9.75" customHeight="1" x14ac:dyDescent="0.2">
      <c r="A4" s="4" t="s">
        <v>38</v>
      </c>
      <c r="B4" s="4" t="s">
        <v>37</v>
      </c>
      <c r="C4" s="4" t="s">
        <v>49</v>
      </c>
      <c r="D4" s="9" t="s">
        <v>47</v>
      </c>
      <c r="E4" s="9" t="s">
        <v>47</v>
      </c>
      <c r="F4" s="4" t="s">
        <v>48</v>
      </c>
      <c r="G4" s="14"/>
      <c r="H4" s="14"/>
      <c r="I4" s="16"/>
      <c r="J4" s="14">
        <v>49.23</v>
      </c>
      <c r="K4" s="14"/>
      <c r="L4" s="14"/>
      <c r="M4" s="14"/>
      <c r="N4" s="7">
        <f t="shared" ref="N4:N8" si="0">SUM(I4:M4)</f>
        <v>49.23</v>
      </c>
      <c r="O4" s="14"/>
      <c r="P4" s="14"/>
      <c r="Q4" s="17">
        <f>+N4</f>
        <v>49.23</v>
      </c>
      <c r="R4" s="15"/>
    </row>
    <row r="5" spans="1:18" ht="35.25" customHeight="1" x14ac:dyDescent="0.2">
      <c r="A5" s="4" t="s">
        <v>39</v>
      </c>
      <c r="B5" s="4" t="s">
        <v>41</v>
      </c>
      <c r="C5" s="4" t="s">
        <v>43</v>
      </c>
      <c r="D5" s="9" t="s">
        <v>45</v>
      </c>
      <c r="E5" s="9" t="s">
        <v>44</v>
      </c>
      <c r="F5" s="4" t="s">
        <v>46</v>
      </c>
      <c r="G5" s="4"/>
      <c r="H5" s="5"/>
      <c r="I5" s="6">
        <v>428.91</v>
      </c>
      <c r="J5" s="6">
        <f>37.79+64.18+53.36+12.55</f>
        <v>167.88</v>
      </c>
      <c r="K5" s="6">
        <v>1576.78</v>
      </c>
      <c r="L5" s="6">
        <v>286.05</v>
      </c>
      <c r="M5" s="6"/>
      <c r="N5" s="7">
        <f>SUM(I5:M5)</f>
        <v>2459.62</v>
      </c>
      <c r="O5" s="6"/>
      <c r="P5" s="6"/>
      <c r="Q5" s="6">
        <f>SUM(N5:P5)</f>
        <v>2459.62</v>
      </c>
    </row>
    <row r="6" spans="1:18" ht="35.25" customHeight="1" x14ac:dyDescent="0.2">
      <c r="A6" s="4" t="s">
        <v>32</v>
      </c>
      <c r="B6" s="4" t="s">
        <v>33</v>
      </c>
      <c r="C6" s="4" t="s">
        <v>43</v>
      </c>
      <c r="D6" s="9" t="s">
        <v>45</v>
      </c>
      <c r="E6" s="9" t="s">
        <v>44</v>
      </c>
      <c r="F6" s="4" t="s">
        <v>46</v>
      </c>
      <c r="G6" s="4"/>
      <c r="H6" s="5"/>
      <c r="I6" s="6">
        <v>696.86</v>
      </c>
      <c r="J6" s="6">
        <f>13.12+52.28+59.08+3.3</f>
        <v>127.78</v>
      </c>
      <c r="K6" s="6">
        <v>1255.28</v>
      </c>
      <c r="L6" s="6">
        <f>8.87+83.37+61.85+153.84+33.57+399.34-153.84+51.28-399.94+33.28</f>
        <v>271.61999999999989</v>
      </c>
      <c r="M6" s="6"/>
      <c r="N6" s="7">
        <f t="shared" si="0"/>
        <v>2351.54</v>
      </c>
      <c r="O6" s="6"/>
      <c r="P6" s="6"/>
      <c r="Q6" s="6">
        <f>SUM(N6:P6)</f>
        <v>2351.54</v>
      </c>
    </row>
    <row r="7" spans="1:18" ht="35.25" customHeight="1" x14ac:dyDescent="0.2">
      <c r="A7" s="4" t="s">
        <v>34</v>
      </c>
      <c r="B7" s="4" t="s">
        <v>35</v>
      </c>
      <c r="C7" s="4" t="s">
        <v>43</v>
      </c>
      <c r="D7" s="9" t="s">
        <v>45</v>
      </c>
      <c r="E7" s="9" t="s">
        <v>44</v>
      </c>
      <c r="F7" s="4" t="s">
        <v>46</v>
      </c>
      <c r="G7" s="4"/>
      <c r="H7" s="5"/>
      <c r="I7" s="6">
        <f>765.11-36.15</f>
        <v>728.96</v>
      </c>
      <c r="J7" s="6">
        <f>22.48+26.19</f>
        <v>48.67</v>
      </c>
      <c r="K7" s="6">
        <v>1673.71</v>
      </c>
      <c r="L7" s="6">
        <f>33.97+33.57+117.34+67.54+33.37</f>
        <v>285.79000000000002</v>
      </c>
      <c r="M7" s="6"/>
      <c r="N7" s="7">
        <f>SUM(I7:M7)</f>
        <v>2737.13</v>
      </c>
      <c r="O7" s="6"/>
      <c r="P7" s="6"/>
      <c r="Q7" s="6">
        <f t="shared" ref="Q7:Q8" si="1">SUM(N7:P7)</f>
        <v>2737.13</v>
      </c>
    </row>
    <row r="8" spans="1:18" ht="35.25" customHeight="1" x14ac:dyDescent="0.2">
      <c r="A8" s="4" t="s">
        <v>36</v>
      </c>
      <c r="B8" s="4" t="s">
        <v>40</v>
      </c>
      <c r="C8" s="4" t="s">
        <v>43</v>
      </c>
      <c r="D8" s="9" t="s">
        <v>45</v>
      </c>
      <c r="E8" s="9" t="s">
        <v>44</v>
      </c>
      <c r="F8" s="4" t="s">
        <v>46</v>
      </c>
      <c r="G8" s="4"/>
      <c r="H8" s="5"/>
      <c r="I8" s="6">
        <v>827.14</v>
      </c>
      <c r="J8" s="6">
        <v>61.92</v>
      </c>
      <c r="K8" s="6">
        <v>1673.61</v>
      </c>
      <c r="L8" s="6">
        <f>43.97+83.37+116.94+67.54+33.37</f>
        <v>345.19</v>
      </c>
      <c r="M8" s="6"/>
      <c r="N8" s="7">
        <f t="shared" si="0"/>
        <v>2907.86</v>
      </c>
      <c r="O8" s="6"/>
      <c r="P8" s="6"/>
      <c r="Q8" s="6">
        <f t="shared" si="1"/>
        <v>2907.86</v>
      </c>
    </row>
    <row r="9" spans="1:18" ht="35.25" customHeight="1" x14ac:dyDescent="0.2">
      <c r="A9" s="4"/>
      <c r="B9" s="4"/>
      <c r="C9" s="4"/>
      <c r="D9" s="10"/>
      <c r="E9" s="11"/>
      <c r="F9" s="4"/>
      <c r="G9" s="4"/>
      <c r="H9" s="5"/>
      <c r="I9" s="6"/>
      <c r="J9" s="6"/>
      <c r="K9" s="6"/>
      <c r="L9" s="6"/>
      <c r="M9" s="6"/>
      <c r="N9" s="7"/>
      <c r="O9" s="6"/>
      <c r="P9" s="6"/>
      <c r="Q9" s="6"/>
    </row>
    <row r="10" spans="1:18" ht="35.25" customHeight="1" x14ac:dyDescent="0.2">
      <c r="A10" s="4"/>
      <c r="B10" s="4"/>
      <c r="C10" s="4"/>
      <c r="D10" s="9"/>
      <c r="E10" s="9"/>
      <c r="F10" s="4"/>
      <c r="G10" s="4"/>
      <c r="H10" s="5"/>
      <c r="I10" s="6"/>
      <c r="J10" s="6"/>
      <c r="K10" s="6"/>
      <c r="L10" s="6"/>
      <c r="M10" s="6"/>
      <c r="N10" s="7"/>
      <c r="O10" s="6"/>
      <c r="P10" s="6"/>
      <c r="Q10" s="6"/>
    </row>
    <row r="11" spans="1:18" ht="35.25" customHeight="1" x14ac:dyDescent="0.2">
      <c r="Q11" s="8">
        <f>SUM(Q4:Q10)</f>
        <v>10505.38</v>
      </c>
    </row>
    <row r="12" spans="1:18" ht="35.25" customHeight="1" x14ac:dyDescent="0.2">
      <c r="B12" s="4"/>
      <c r="C12" s="4"/>
      <c r="M12" s="12"/>
    </row>
    <row r="13" spans="1:18" ht="35.25" customHeight="1" x14ac:dyDescent="0.2">
      <c r="B13" s="4"/>
      <c r="C13" s="4"/>
      <c r="M13" s="12"/>
    </row>
    <row r="14" spans="1:18" ht="35.25" customHeight="1" x14ac:dyDescent="0.2"/>
    <row r="15" spans="1:18" ht="35.25" customHeight="1" x14ac:dyDescent="0.2">
      <c r="K15" s="13"/>
    </row>
    <row r="16" spans="1:18" ht="35.25" customHeight="1" x14ac:dyDescent="0.2"/>
    <row r="17" spans="7:9" ht="35.25" customHeight="1" x14ac:dyDescent="0.2"/>
    <row r="18" spans="7:9" ht="35.25" customHeight="1" x14ac:dyDescent="0.2"/>
    <row r="19" spans="7:9" ht="35.25" customHeight="1" x14ac:dyDescent="0.2">
      <c r="G19" s="12"/>
    </row>
    <row r="20" spans="7:9" ht="35.25" customHeight="1" x14ac:dyDescent="0.2">
      <c r="G20" s="12"/>
    </row>
    <row r="21" spans="7:9" ht="35.25" customHeight="1" x14ac:dyDescent="0.2">
      <c r="G21" s="12"/>
    </row>
    <row r="22" spans="7:9" ht="35.25" customHeight="1" x14ac:dyDescent="0.2">
      <c r="G22" s="12"/>
    </row>
    <row r="23" spans="7:9" ht="35.25" customHeight="1" x14ac:dyDescent="0.2"/>
    <row r="24" spans="7:9" ht="35.25" customHeight="1" x14ac:dyDescent="0.2"/>
    <row r="25" spans="7:9" ht="35.25" customHeight="1" x14ac:dyDescent="0.2"/>
    <row r="26" spans="7:9" ht="35.25" customHeight="1" x14ac:dyDescent="0.2"/>
    <row r="27" spans="7:9" ht="35.25" customHeight="1" x14ac:dyDescent="0.2">
      <c r="I27" s="13"/>
    </row>
    <row r="28" spans="7:9" ht="35.25" customHeight="1" x14ac:dyDescent="0.2"/>
  </sheetData>
  <mergeCells count="1">
    <mergeCell ref="A2:C2"/>
  </mergeCells>
  <pageMargins left="0.25" right="0.25" top="0.75" bottom="0.75" header="0.3" footer="0.3"/>
  <pageSetup paperSize="5" scale="70" orientation="landscape" r:id="rId1"/>
  <headerFooter>
    <oddHeader>&amp;COntario Science Centre
Expenses for the Months of July,Aug,Sept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2.75" x14ac:dyDescent="0.2"/>
  <cols>
    <col min="22" max="22" width="9.140625" style="1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Travel Report 24-25 Q2  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24-25 Q2  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Thevan Thangarajah</cp:lastModifiedBy>
  <cp:lastPrinted>2022-10-27T19:43:27Z</cp:lastPrinted>
  <dcterms:created xsi:type="dcterms:W3CDTF">2014-01-23T19:45:31Z</dcterms:created>
  <dcterms:modified xsi:type="dcterms:W3CDTF">2024-11-13T19:07:40Z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